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0680" activeTab="0"/>
  </bookViews>
  <sheets>
    <sheet name="ZÁKLADNÍ ÚDAJE" sheetId="1" r:id="rId1"/>
    <sheet name="ROZVAHA" sheetId="2" r:id="rId2"/>
    <sheet name="VÝKAZ O ÚPLNÉM VÝSLEDKU" sheetId="3" r:id="rId3"/>
    <sheet name="CASH FLOW" sheetId="4" r:id="rId4"/>
    <sheet name="Kontrola" sheetId="5" state="hidden" r:id="rId5"/>
    <sheet name="Hlaseni" sheetId="6" r:id="rId6"/>
  </sheets>
  <externalReferences>
    <externalReference r:id="rId9"/>
    <externalReference r:id="rId10"/>
  </externalReferences>
  <definedNames>
    <definedName name="i_305_001_001_001">#REF!</definedName>
    <definedName name="i_305_001_001_002">#REF!</definedName>
    <definedName name="i_305_001_001_003">#REF!</definedName>
    <definedName name="i_305_001_002_001" localSheetId="5">'[2]ZÁKLADNÍ ÚDAJE'!#REF!</definedName>
    <definedName name="i_305_001_002_001">#REF!</definedName>
    <definedName name="i_305_001_002_002" localSheetId="5">'[2]ZÁKLADNÍ ÚDAJE'!#REF!</definedName>
    <definedName name="i_305_001_002_002">#REF!</definedName>
    <definedName name="i_305_001_002_003" localSheetId="5">'[2]ZÁKLADNÍ ÚDAJE'!#REF!</definedName>
    <definedName name="i_305_001_002_003">#REF!</definedName>
    <definedName name="i_305_001_002_004" localSheetId="5">'[2]ZÁKLADNÍ ÚDAJE'!#REF!</definedName>
    <definedName name="i_305_001_002_004">#REF!</definedName>
    <definedName name="i_305_001_003_001">#REF!</definedName>
    <definedName name="i_305_001_003_002">#REF!</definedName>
    <definedName name="i_305_001_004_001">#REF!</definedName>
    <definedName name="i_305_001_004_002">#REF!</definedName>
    <definedName name="i_305_001_004_003">#REF!</definedName>
    <definedName name="id_DVP">#REF!</definedName>
    <definedName name="id_ICO">#REF!</definedName>
    <definedName name="id_part">[1]!RNaNCNaN</definedName>
    <definedName name="_xlnm.Print_Area" localSheetId="5">'Hlaseni'!$A$1:$M$26</definedName>
    <definedName name="_xlnm.Print_Area" localSheetId="4">'Kontrola'!$B$4:$D$27</definedName>
    <definedName name="_xlnm.Print_Area" localSheetId="1">'ROZVAHA'!$B$1:$D$51</definedName>
  </definedNames>
  <calcPr fullCalcOnLoad="1"/>
</workbook>
</file>

<file path=xl/sharedStrings.xml><?xml version="1.0" encoding="utf-8"?>
<sst xmlns="http://schemas.openxmlformats.org/spreadsheetml/2006/main" count="249" uniqueCount="161">
  <si>
    <t>Dlouhodobá aktiva celkem</t>
  </si>
  <si>
    <t>Goodwill</t>
  </si>
  <si>
    <t>Krátkodobá aktiva celkem</t>
  </si>
  <si>
    <t>Zásoby</t>
  </si>
  <si>
    <t>Aktiva celkem</t>
  </si>
  <si>
    <t>Vlastní kapitál celkem</t>
  </si>
  <si>
    <t>Odložená daň</t>
  </si>
  <si>
    <t>Dlouhodobé rezervy</t>
  </si>
  <si>
    <t>Ostatní dlouhodobé závazky</t>
  </si>
  <si>
    <t>Krátkodobé rezervy</t>
  </si>
  <si>
    <t>Ostatní krátkodobé závazky</t>
  </si>
  <si>
    <t>Vlastní kapitál a závazky celkem</t>
  </si>
  <si>
    <t>Nákladové úroky</t>
  </si>
  <si>
    <t>Zisk před zdaněním (EBT)</t>
  </si>
  <si>
    <t>Základní kapitál</t>
  </si>
  <si>
    <t>Ostatní složky vlastního kapitálu</t>
  </si>
  <si>
    <t>AKTIVA</t>
  </si>
  <si>
    <t>Pozemky, budovy a zařízení</t>
  </si>
  <si>
    <t>Investice do přidružených společností</t>
  </si>
  <si>
    <t>Realizovatelná finanční aktiva</t>
  </si>
  <si>
    <t>Obchodní pohledávky</t>
  </si>
  <si>
    <t>Ostatní krátkodobá aktiva</t>
  </si>
  <si>
    <t>Peníze a peněžní ekvivalenty</t>
  </si>
  <si>
    <t>Nerozdělené zisky</t>
  </si>
  <si>
    <t>Dlouhodobé půjčky</t>
  </si>
  <si>
    <t>Dlouhodobé závazky celkem</t>
  </si>
  <si>
    <t>Krátkodobé půjčky</t>
  </si>
  <si>
    <t>Krátkodobá část dlouhodobých půjček</t>
  </si>
  <si>
    <t>Splatná daň</t>
  </si>
  <si>
    <t>Krátkodobé závazky celkem</t>
  </si>
  <si>
    <t>Závazky celkem</t>
  </si>
  <si>
    <t>PASIVA</t>
  </si>
  <si>
    <t>Tržby</t>
  </si>
  <si>
    <t>Ostatní náklady</t>
  </si>
  <si>
    <t>Finanční náklady</t>
  </si>
  <si>
    <t>Podíl na zisku přidružených společností</t>
  </si>
  <si>
    <t>Zisk před zdaněním</t>
  </si>
  <si>
    <t>Zisky z přecenění majetku</t>
  </si>
  <si>
    <t>Podíl na ostatním úplném výsledku přidružených společností</t>
  </si>
  <si>
    <t>Daň ze zisku vztahující se ke komponentám ostatního úplného výsledku</t>
  </si>
  <si>
    <t>Zisk připadající:</t>
  </si>
  <si>
    <t>Vlastníkům mateřské společnosti</t>
  </si>
  <si>
    <t>Úplný výsledek celkem připadající:</t>
  </si>
  <si>
    <t>Peněžní toky z hlavní (provozní) činnosti</t>
  </si>
  <si>
    <t>Odpisy</t>
  </si>
  <si>
    <t>Příjem z investic</t>
  </si>
  <si>
    <t>Snížení (zvýšení) čistého pracovního kapitálu</t>
  </si>
  <si>
    <t>Placené úroky</t>
  </si>
  <si>
    <t>Placená daň ze zisku</t>
  </si>
  <si>
    <t>Ostatní provozní položky</t>
  </si>
  <si>
    <t>Peněžní toky z investiční činnosti</t>
  </si>
  <si>
    <t>Výdaj za nákup pozemků, budov a zařízení  netto</t>
  </si>
  <si>
    <t>Peněžní toky z financování</t>
  </si>
  <si>
    <t>Příjem z vydání základního kapitálu</t>
  </si>
  <si>
    <t>Příjem z (vydání) dlouhodobého dluhu netto</t>
  </si>
  <si>
    <t>Zaplacené dividendy</t>
  </si>
  <si>
    <t>Ostatní aktivity financování</t>
  </si>
  <si>
    <t>Netto přírůstek peněžních prostředků a peněžních ekvivalentů</t>
  </si>
  <si>
    <t>Peněžní prostředky a peněžní ekvivalenty k počátku období</t>
  </si>
  <si>
    <t>Peněžní prostředky a peněžní ekvivalenty ke konci období</t>
  </si>
  <si>
    <t>Vlastní kapitál připadající vlastníkům mateřské společnosti</t>
  </si>
  <si>
    <t>Změna stavu zásob hotových výrobků a nedokončené výroby</t>
  </si>
  <si>
    <t>Aktivace</t>
  </si>
  <si>
    <t>Spotřeba materiálu a surovin</t>
  </si>
  <si>
    <t>Odpisy a amortizace</t>
  </si>
  <si>
    <t>Snížení hodnoty pozemků, budov a zařízení</t>
  </si>
  <si>
    <t xml:space="preserve">Daň ze zisku  </t>
  </si>
  <si>
    <t>ZISK ZA OBDOBÍ Z POKRAČUJÍCÍCH ČINNOSTÍ</t>
  </si>
  <si>
    <t xml:space="preserve">ZISK ZA OBDOBÍ  </t>
  </si>
  <si>
    <t>OSTATNÍ ÚPLNÝ VÝSLEDEK:</t>
  </si>
  <si>
    <t>Aktuální zisky (ztráty) z definovaných plánů penzijních požitků</t>
  </si>
  <si>
    <t>ÚPLNÝ VÝSLEDEK ZA OBDOBÍ CELKEM</t>
  </si>
  <si>
    <t>Datum</t>
  </si>
  <si>
    <t>CASH FLOW</t>
  </si>
  <si>
    <t>Obchodní závazky</t>
  </si>
  <si>
    <t>Ostatní výnosy</t>
  </si>
  <si>
    <t>Ztráta z ukončených (ukončovaných) činností</t>
  </si>
  <si>
    <t>Základní</t>
  </si>
  <si>
    <t>Zisk na akcii (v měnových jednotkách):</t>
  </si>
  <si>
    <t xml:space="preserve">Přijatý úrok a přijaté  dividendy </t>
  </si>
  <si>
    <t>Ostatní investiční činnost netto</t>
  </si>
  <si>
    <t>Zajištění peněžních toků</t>
  </si>
  <si>
    <t>Náklady na zaměstnanecké požitky (osobní náklady)</t>
  </si>
  <si>
    <t>Podílu nezakládajícímu ovládání (menšinovým podílům)</t>
  </si>
  <si>
    <t>Menšinové podíly</t>
  </si>
  <si>
    <t>VÝKAZ O ÚPLNÉM VÝSLEDKU</t>
  </si>
  <si>
    <t>ROZVAHA</t>
  </si>
  <si>
    <t>List rozvaha:</t>
  </si>
  <si>
    <t>C21 = C55</t>
  </si>
  <si>
    <t>D21 = D55</t>
  </si>
  <si>
    <t>C36 = C37 + C41</t>
  </si>
  <si>
    <t>aktiva celkem = pasiva celkem</t>
  </si>
  <si>
    <t>VK celkem = VK vlastníci mat.společnosti + menšinové podíly</t>
  </si>
  <si>
    <t>závazky celkem = krátkodobé závazky celkem + dlouhodobé závazky celkem</t>
  </si>
  <si>
    <t>VK a závazky celkem = VK celkem + závazky celkem</t>
  </si>
  <si>
    <t>běžné období (sloupec C)</t>
  </si>
  <si>
    <t>minulé období (sloupec D)</t>
  </si>
  <si>
    <t>aktiva celkem = dlouhodobá aktiva celkem + krátkodobá aktiva celkem</t>
  </si>
  <si>
    <t>Bude se vypočítávat samo (sčítací vzorce):</t>
  </si>
  <si>
    <t>C10:C15</t>
  </si>
  <si>
    <t>C17:C20</t>
  </si>
  <si>
    <t>C21 = C9 + C16</t>
  </si>
  <si>
    <t>D21= D9 + D16</t>
  </si>
  <si>
    <t>D36 = D37 + D41</t>
  </si>
  <si>
    <t>C54 = C42 + C47</t>
  </si>
  <si>
    <t>D54 = D42 + D47</t>
  </si>
  <si>
    <t>C55 = C36 + C54</t>
  </si>
  <si>
    <t>D55 = D36 + D54</t>
  </si>
  <si>
    <t>D10:D15</t>
  </si>
  <si>
    <t>D17:D20</t>
  </si>
  <si>
    <t>List výkaz o úplném výsledku</t>
  </si>
  <si>
    <t>úplný výsledek za období = zisk za období + ostatní úplný výsledek za období po zdanění</t>
  </si>
  <si>
    <t>zisk za období = zisk připadající vlastníkům mat.společnosti + podílu nezaklád.ovládání</t>
  </si>
  <si>
    <t>úplný výsledek celkem za období = úplný výsledek připadající vlastníkům mat.společnosti + podílu nezaklád.ovládání</t>
  </si>
  <si>
    <t>C41 = C23 + C40</t>
  </si>
  <si>
    <t>D41 = D23 + D40</t>
  </si>
  <si>
    <t>C23 = C44 + C45</t>
  </si>
  <si>
    <t>D23 = D44 + D45</t>
  </si>
  <si>
    <t>C41 = C51 + C52</t>
  </si>
  <si>
    <t>D41 = D51 + D52</t>
  </si>
  <si>
    <t>Peněžní prostředky a peněžní ekvivalenty ke konci období = CF z hlavní činnosti + CF z investiční činnosti + CF z financování</t>
  </si>
  <si>
    <t>C28 = C8 + C17 + C21</t>
  </si>
  <si>
    <t>Peněžní prostředky a peněžní ekvivalenty ke konci období (minulé období) = Peněžní prostředky a peněžní ekvivalenty k počátku období (běžné období)</t>
  </si>
  <si>
    <t>D28 = C27</t>
  </si>
  <si>
    <t>D28 = D8 + D17 + D21</t>
  </si>
  <si>
    <t>N/A</t>
  </si>
  <si>
    <t>C43:C46</t>
  </si>
  <si>
    <t>D43:D46</t>
  </si>
  <si>
    <t>C48:C53</t>
  </si>
  <si>
    <t>D48:D53</t>
  </si>
  <si>
    <t>C38:C40</t>
  </si>
  <si>
    <t>D38:D40</t>
  </si>
  <si>
    <t>Konsolidace</t>
  </si>
  <si>
    <t>Jednotky</t>
  </si>
  <si>
    <t>Měna</t>
  </si>
  <si>
    <t>Ano</t>
  </si>
  <si>
    <t>CZK</t>
  </si>
  <si>
    <t>Ne</t>
  </si>
  <si>
    <t>EUR</t>
  </si>
  <si>
    <t>Nezvoleno</t>
  </si>
  <si>
    <t>USD</t>
  </si>
  <si>
    <t>GBP</t>
  </si>
  <si>
    <t>Typ povinnosti</t>
  </si>
  <si>
    <t>Základní údaje</t>
  </si>
  <si>
    <t>Pololetní zpráva</t>
  </si>
  <si>
    <t>Výroční zpráva</t>
  </si>
  <si>
    <t>Emitent</t>
  </si>
  <si>
    <t>Název emitenta</t>
  </si>
  <si>
    <t>Informační povinnost</t>
  </si>
  <si>
    <t>Datum vzniku IP</t>
  </si>
  <si>
    <t>Typ informační povinnosti</t>
  </si>
  <si>
    <t>Konsolidovaná zpráva</t>
  </si>
  <si>
    <t>Další informace k formulářům</t>
  </si>
  <si>
    <t xml:space="preserve">Seznam chybových hlášení Finančního výkazu: </t>
  </si>
  <si>
    <t xml:space="preserve"> </t>
  </si>
  <si>
    <t>Ostatní dlouhodobá aktiva</t>
  </si>
  <si>
    <r>
      <t>Ostatní úplný výsledek za období</t>
    </r>
    <r>
      <rPr>
        <b/>
        <sz val="10"/>
        <color indexed="10"/>
        <rFont val="Arial"/>
        <family val="2"/>
      </rPr>
      <t xml:space="preserve">            </t>
    </r>
    <r>
      <rPr>
        <b/>
        <sz val="10"/>
        <rFont val="Arial"/>
        <family val="2"/>
      </rPr>
      <t>po zdanění</t>
    </r>
  </si>
  <si>
    <t>Ostatní dlouhodobá nehmotná aktiva</t>
  </si>
  <si>
    <t>IČO</t>
  </si>
  <si>
    <t>Kurzové rozdíly z převodu závěrek zahraničních jednotek na jinou měnu</t>
  </si>
  <si>
    <t>Dalkia Česká republika, a.s.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</si>
</sst>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Fill="1" applyBorder="1" applyAlignment="1">
      <alignment/>
    </xf>
    <xf numFmtId="0" fontId="1" fillId="34" borderId="13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5" fillId="34" borderId="13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Fill="1" applyBorder="1" applyAlignment="1">
      <alignment wrapText="1"/>
    </xf>
    <xf numFmtId="0" fontId="1" fillId="34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49" fontId="5" fillId="34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3" fontId="0" fillId="0" borderId="17" xfId="0" applyNumberFormat="1" applyBorder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/>
      <protection locked="0"/>
    </xf>
    <xf numFmtId="3" fontId="1" fillId="34" borderId="13" xfId="0" applyNumberFormat="1" applyFont="1" applyFill="1" applyBorder="1" applyAlignment="1" applyProtection="1">
      <alignment/>
      <protection locked="0"/>
    </xf>
    <xf numFmtId="3" fontId="1" fillId="34" borderId="23" xfId="0" applyNumberFormat="1" applyFon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3" fontId="0" fillId="0" borderId="25" xfId="0" applyNumberFormat="1" applyFill="1" applyBorder="1" applyAlignment="1" applyProtection="1">
      <alignment/>
      <protection locked="0"/>
    </xf>
    <xf numFmtId="3" fontId="0" fillId="0" borderId="26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1" fillId="34" borderId="16" xfId="0" applyNumberFormat="1" applyFont="1" applyFill="1" applyBorder="1" applyAlignment="1" applyProtection="1">
      <alignment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0" fontId="1" fillId="34" borderId="16" xfId="0" applyFont="1" applyFill="1" applyBorder="1" applyAlignment="1">
      <alignment wrapText="1"/>
    </xf>
    <xf numFmtId="14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27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14" fontId="0" fillId="0" borderId="28" xfId="0" applyNumberFormat="1" applyBorder="1" applyAlignment="1" applyProtection="1">
      <alignment horizontal="left"/>
      <protection locked="0"/>
    </xf>
    <xf numFmtId="0" fontId="0" fillId="0" borderId="23" xfId="0" applyNumberFormat="1" applyBorder="1" applyAlignment="1" applyProtection="1">
      <alignment horizontal="left"/>
      <protection locked="0"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/>
      <protection/>
    </xf>
    <xf numFmtId="0" fontId="1" fillId="34" borderId="29" xfId="0" applyFont="1" applyFill="1" applyBorder="1" applyAlignment="1" applyProtection="1">
      <alignment horizontal="center" vertical="center" wrapText="1"/>
      <protection/>
    </xf>
    <xf numFmtId="0" fontId="1" fillId="34" borderId="20" xfId="0" applyFont="1" applyFill="1" applyBorder="1" applyAlignment="1" applyProtection="1">
      <alignment horizontal="center" vertical="center" wrapText="1"/>
      <protection/>
    </xf>
    <xf numFmtId="0" fontId="1" fillId="34" borderId="30" xfId="0" applyFont="1" applyFill="1" applyBorder="1" applyAlignment="1" applyProtection="1">
      <alignment horizontal="center" vertical="center" wrapText="1"/>
      <protection/>
    </xf>
    <xf numFmtId="0" fontId="1" fillId="34" borderId="31" xfId="0" applyFont="1" applyFill="1" applyBorder="1" applyAlignment="1" applyProtection="1">
      <alignment horizontal="center" vertical="center" wrapText="1"/>
      <protection/>
    </xf>
    <xf numFmtId="0" fontId="1" fillId="34" borderId="21" xfId="0" applyFont="1" applyFill="1" applyBorder="1" applyAlignment="1" applyProtection="1">
      <alignment horizontal="center" vertical="center" wrapText="1"/>
      <protection/>
    </xf>
    <xf numFmtId="0" fontId="1" fillId="34" borderId="3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49" fontId="5" fillId="34" borderId="27" xfId="0" applyNumberFormat="1" applyFont="1" applyFill="1" applyBorder="1" applyAlignment="1" applyProtection="1">
      <alignment horizontal="center" vertical="center" wrapText="1"/>
      <protection/>
    </xf>
    <xf numFmtId="49" fontId="5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49" fontId="6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49" fontId="6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1" fillId="34" borderId="28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3910\Temporary%20Internet%20Files\OLK3\Struktura%20elektronickeho%20formulare%20financi%20udaju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ÚDAJE"/>
      <sheetName val="ROZVAHA"/>
      <sheetName val="VÝKAZ O ÚPLNÉM VÝSLEDKU"/>
      <sheetName val="KONTROLA"/>
      <sheetName val="Hlaseni"/>
      <sheetName val="Struktura elektronickeho form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Z16"/>
  <sheetViews>
    <sheetView showGridLines="0" tabSelected="1" zoomScalePageLayoutView="0" workbookViewId="0" topLeftCell="A1">
      <selection activeCell="E31" sqref="E31"/>
    </sheetView>
  </sheetViews>
  <sheetFormatPr defaultColWidth="8.00390625" defaultRowHeight="11.25" customHeight="1"/>
  <cols>
    <col min="1" max="1" width="2.00390625" style="43" customWidth="1"/>
    <col min="2" max="2" width="19.00390625" style="43" customWidth="1"/>
    <col min="3" max="3" width="14.57421875" style="43" customWidth="1"/>
    <col min="4" max="4" width="12.7109375" style="43" customWidth="1"/>
    <col min="5" max="5" width="18.57421875" style="43" customWidth="1"/>
    <col min="6" max="6" width="14.8515625" style="43" customWidth="1"/>
    <col min="7" max="7" width="19.00390625" style="43" customWidth="1"/>
    <col min="8" max="22" width="8.00390625" style="43" customWidth="1"/>
    <col min="23" max="23" width="8.00390625" style="43" hidden="1" customWidth="1"/>
    <col min="24" max="24" width="15.00390625" style="43" hidden="1" customWidth="1"/>
    <col min="25" max="25" width="14.57421875" style="43" hidden="1" customWidth="1"/>
    <col min="26" max="26" width="10.28125" style="43" hidden="1" customWidth="1"/>
    <col min="27" max="16384" width="8.00390625" style="43" customWidth="1"/>
  </cols>
  <sheetData>
    <row r="1" spans="23:26" ht="13.5" customHeight="1" thickBot="1">
      <c r="W1" s="44" t="s">
        <v>142</v>
      </c>
      <c r="X1" s="44" t="s">
        <v>132</v>
      </c>
      <c r="Y1" s="44" t="s">
        <v>133</v>
      </c>
      <c r="Z1" s="44" t="s">
        <v>134</v>
      </c>
    </row>
    <row r="2" spans="2:26" ht="19.5" customHeight="1">
      <c r="B2" s="80" t="s">
        <v>143</v>
      </c>
      <c r="C2" s="81"/>
      <c r="D2" s="81"/>
      <c r="E2" s="81"/>
      <c r="F2" s="82"/>
      <c r="W2" s="43" t="s">
        <v>144</v>
      </c>
      <c r="X2" s="43" t="s">
        <v>135</v>
      </c>
      <c r="Y2" s="43">
        <v>1</v>
      </c>
      <c r="Z2" s="43" t="s">
        <v>136</v>
      </c>
    </row>
    <row r="3" spans="2:26" ht="19.5" customHeight="1" thickBot="1">
      <c r="B3" s="83"/>
      <c r="C3" s="84"/>
      <c r="D3" s="84"/>
      <c r="E3" s="84"/>
      <c r="F3" s="85"/>
      <c r="W3" s="43" t="s">
        <v>145</v>
      </c>
      <c r="X3" s="43" t="s">
        <v>137</v>
      </c>
      <c r="Y3" s="43">
        <v>1000</v>
      </c>
      <c r="Z3" s="43" t="s">
        <v>138</v>
      </c>
    </row>
    <row r="4" spans="25:26" ht="19.5" customHeight="1" thickBot="1">
      <c r="Y4" s="43">
        <v>1000000</v>
      </c>
      <c r="Z4" s="43" t="s">
        <v>140</v>
      </c>
    </row>
    <row r="5" spans="2:26" ht="19.5" customHeight="1" thickBot="1">
      <c r="B5" s="86" t="s">
        <v>146</v>
      </c>
      <c r="C5" s="74" t="s">
        <v>147</v>
      </c>
      <c r="D5" s="74"/>
      <c r="E5" s="74"/>
      <c r="F5" s="74"/>
      <c r="Z5" s="43" t="s">
        <v>141</v>
      </c>
    </row>
    <row r="6" spans="2:6" ht="19.5" customHeight="1" thickBot="1">
      <c r="B6" s="86"/>
      <c r="C6" s="87" t="s">
        <v>160</v>
      </c>
      <c r="D6" s="87"/>
      <c r="E6" s="87"/>
      <c r="F6" s="87"/>
    </row>
    <row r="7" spans="2:6" ht="19.5" customHeight="1" thickBot="1">
      <c r="B7" s="86"/>
      <c r="C7" s="74" t="s">
        <v>158</v>
      </c>
      <c r="D7" s="74"/>
      <c r="E7" s="74"/>
      <c r="F7" s="74"/>
    </row>
    <row r="8" spans="2:6" ht="19.5" customHeight="1" thickBot="1">
      <c r="B8" s="86"/>
      <c r="C8" s="88">
        <v>45193410</v>
      </c>
      <c r="D8" s="89"/>
      <c r="E8" s="89"/>
      <c r="F8" s="90"/>
    </row>
    <row r="9" spans="2:6" ht="19.5" customHeight="1" hidden="1">
      <c r="B9" s="55"/>
      <c r="C9" s="56"/>
      <c r="D9" s="56"/>
      <c r="E9" s="56"/>
      <c r="F9" s="56"/>
    </row>
    <row r="10" spans="2:6" ht="19.5" customHeight="1" hidden="1">
      <c r="B10" s="55"/>
      <c r="C10" s="56"/>
      <c r="D10" s="56"/>
      <c r="E10" s="56"/>
      <c r="F10" s="56"/>
    </row>
    <row r="11" ht="19.5" customHeight="1" thickBot="1"/>
    <row r="12" spans="2:6" ht="24" customHeight="1" thickBot="1">
      <c r="B12" s="72" t="s">
        <v>148</v>
      </c>
      <c r="C12" s="74" t="s">
        <v>149</v>
      </c>
      <c r="D12" s="75"/>
      <c r="E12" s="53" t="s">
        <v>150</v>
      </c>
      <c r="F12" s="53" t="s">
        <v>151</v>
      </c>
    </row>
    <row r="13" spans="2:6" ht="19.5" customHeight="1" thickBot="1">
      <c r="B13" s="73"/>
      <c r="C13" s="76">
        <v>41455</v>
      </c>
      <c r="D13" s="77"/>
      <c r="E13" s="54" t="s">
        <v>144</v>
      </c>
      <c r="F13" s="54" t="s">
        <v>135</v>
      </c>
    </row>
    <row r="14" spans="2:6" ht="19.5" customHeight="1" thickBot="1">
      <c r="B14" s="45"/>
      <c r="C14" s="78"/>
      <c r="D14" s="79"/>
      <c r="E14" s="78"/>
      <c r="F14" s="79"/>
    </row>
    <row r="15" spans="2:6" ht="19.5" customHeight="1" thickBot="1">
      <c r="B15" s="91" t="s">
        <v>152</v>
      </c>
      <c r="C15" s="92" t="s">
        <v>133</v>
      </c>
      <c r="D15" s="93"/>
      <c r="E15" s="92" t="s">
        <v>134</v>
      </c>
      <c r="F15" s="93"/>
    </row>
    <row r="16" spans="2:6" ht="19.5" customHeight="1" thickBot="1">
      <c r="B16" s="73"/>
      <c r="C16" s="94">
        <v>1000</v>
      </c>
      <c r="D16" s="95"/>
      <c r="E16" s="96" t="s">
        <v>136</v>
      </c>
      <c r="F16" s="97"/>
    </row>
  </sheetData>
  <sheetProtection password="F72F" sheet="1" objects="1" scenarios="1"/>
  <mergeCells count="16">
    <mergeCell ref="E14:F14"/>
    <mergeCell ref="B15:B16"/>
    <mergeCell ref="C15:D15"/>
    <mergeCell ref="E15:F15"/>
    <mergeCell ref="C16:D16"/>
    <mergeCell ref="E16:F16"/>
    <mergeCell ref="B12:B13"/>
    <mergeCell ref="C12:D12"/>
    <mergeCell ref="C13:D13"/>
    <mergeCell ref="C14:D14"/>
    <mergeCell ref="B2:F3"/>
    <mergeCell ref="B5:B8"/>
    <mergeCell ref="C5:F5"/>
    <mergeCell ref="C6:F6"/>
    <mergeCell ref="C7:F7"/>
    <mergeCell ref="C8:F8"/>
  </mergeCells>
  <dataValidations count="5">
    <dataValidation type="date" allowBlank="1" showInputMessage="1" showErrorMessage="1" promptTitle="Zadejte prosím datum" errorTitle="Zadejte prosím datum" error="Zadejte prosím datum" sqref="C13:D13">
      <formula1>36526</formula1>
      <formula2>401769</formula2>
    </dataValidation>
    <dataValidation type="list" allowBlank="1" showInputMessage="1" showErrorMessage="1" promptTitle="Typ informační povinnosti" prompt="Zvolte odpovídající hodnotu ze seznamu." errorTitle="Typ informační povinnosti" error="Zvolte odpovídající hodnotu ze seznamu." sqref="E13">
      <formula1>$W$2:$W$3</formula1>
    </dataValidation>
    <dataValidation type="list" allowBlank="1" showInputMessage="1" showErrorMessage="1" promptTitle="Konsolidovaná zpráva" prompt="Zvolte odpovídající hodnotu ze seznamu." errorTitle="Konsolidovaná zpráva" error="Zvolte odpovídající hodnotu ze seznamu." sqref="F13">
      <formula1>$X$2:$X$3</formula1>
    </dataValidation>
    <dataValidation type="list" allowBlank="1" showInputMessage="1" showErrorMessage="1" promptTitle="Jednotky" prompt="Zvolte odpovídající hodnotu ze seznamu." errorTitle="Jednotky" error="Zvolte odpovídající hodnotu ze seznamu." sqref="C16:D16">
      <formula1>$Y$2:$Y$4</formula1>
    </dataValidation>
    <dataValidation type="list" allowBlank="1" showInputMessage="1" showErrorMessage="1" promptTitle="Měna" prompt="Zvolte odpovídající hodnotu ze seznamu." errorTitle="Měna" error="Zvolte odpovídající hodnotu ze seznamu." sqref="E16:F16">
      <formula1>$Z$2:$Z$5</formula1>
    </dataValidation>
  </dataValidations>
  <printOptions/>
  <pageMargins left="0.787401575" right="0.787401575" top="0.984251969" bottom="0.984251969" header="0.5" footer="0.5"/>
  <pageSetup horizontalDpi="600" verticalDpi="600" orientation="portrait" paperSize="9" r:id="rId3"/>
  <legacyDrawing r:id="rId2"/>
  <oleObjects>
    <oleObject progId="Visio.Drawing.11" shapeId="3433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Y51"/>
  <sheetViews>
    <sheetView showGridLines="0" zoomScalePageLayoutView="0" workbookViewId="0" topLeftCell="A1">
      <selection activeCell="C51" sqref="C51"/>
    </sheetView>
  </sheetViews>
  <sheetFormatPr defaultColWidth="9.140625" defaultRowHeight="12.75"/>
  <cols>
    <col min="1" max="1" width="3.140625" style="0" customWidth="1"/>
    <col min="2" max="2" width="32.57421875" style="0" bestFit="1" customWidth="1"/>
    <col min="3" max="4" width="18.7109375" style="0" customWidth="1"/>
    <col min="5" max="5" width="43.28125" style="0" customWidth="1"/>
  </cols>
  <sheetData>
    <row r="1" spans="2:25" ht="13.5" thickBot="1">
      <c r="B1" s="98" t="s">
        <v>86</v>
      </c>
      <c r="C1" s="99"/>
      <c r="D1" s="100"/>
      <c r="X1" t="s">
        <v>133</v>
      </c>
      <c r="Y1" t="s">
        <v>141</v>
      </c>
    </row>
    <row r="2" spans="2:25" ht="12.75">
      <c r="B2" s="9"/>
      <c r="C2" s="12" t="s">
        <v>154</v>
      </c>
      <c r="D2" s="11" t="s">
        <v>154</v>
      </c>
      <c r="X2" t="s">
        <v>139</v>
      </c>
      <c r="Y2" t="s">
        <v>139</v>
      </c>
    </row>
    <row r="3" spans="2:4" s="12" customFormat="1" ht="13.5" thickBot="1">
      <c r="B3" s="12" t="s">
        <v>16</v>
      </c>
      <c r="C3" s="12" t="s">
        <v>154</v>
      </c>
      <c r="D3" s="12" t="s">
        <v>154</v>
      </c>
    </row>
    <row r="4" spans="2:4" s="11" customFormat="1" ht="13.5" thickBot="1">
      <c r="B4" s="37" t="s">
        <v>72</v>
      </c>
      <c r="C4" s="71">
        <v>41455</v>
      </c>
      <c r="D4" s="71">
        <v>41274</v>
      </c>
    </row>
    <row r="5" spans="2:4" ht="25.5" customHeight="1" thickBot="1">
      <c r="B5" s="14" t="s">
        <v>0</v>
      </c>
      <c r="C5" s="59">
        <f>SUM(C6:C11)</f>
        <v>11954081</v>
      </c>
      <c r="D5" s="59">
        <f>SUM(D6:D11)</f>
        <v>12185732</v>
      </c>
    </row>
    <row r="6" spans="2:4" ht="25.5" customHeight="1">
      <c r="B6" s="2" t="s">
        <v>17</v>
      </c>
      <c r="C6" s="47">
        <v>8693183</v>
      </c>
      <c r="D6" s="47">
        <v>9031837</v>
      </c>
    </row>
    <row r="7" spans="2:4" ht="25.5" customHeight="1">
      <c r="B7" s="3" t="s">
        <v>18</v>
      </c>
      <c r="C7" s="48">
        <v>0</v>
      </c>
      <c r="D7" s="48">
        <v>0</v>
      </c>
    </row>
    <row r="8" spans="2:4" ht="25.5" customHeight="1">
      <c r="B8" s="3" t="s">
        <v>19</v>
      </c>
      <c r="C8" s="48">
        <v>943508</v>
      </c>
      <c r="D8" s="48">
        <v>782779</v>
      </c>
    </row>
    <row r="9" spans="2:4" ht="25.5" customHeight="1">
      <c r="B9" s="3" t="s">
        <v>155</v>
      </c>
      <c r="C9" s="48">
        <v>1133892</v>
      </c>
      <c r="D9" s="48">
        <v>1186272</v>
      </c>
    </row>
    <row r="10" spans="2:4" ht="25.5" customHeight="1">
      <c r="B10" s="3" t="s">
        <v>1</v>
      </c>
      <c r="C10" s="48">
        <v>1183085</v>
      </c>
      <c r="D10" s="48">
        <v>1183085</v>
      </c>
    </row>
    <row r="11" spans="2:4" ht="25.5" customHeight="1" thickBot="1">
      <c r="B11" s="4" t="s">
        <v>157</v>
      </c>
      <c r="C11" s="58">
        <v>413</v>
      </c>
      <c r="D11" s="58">
        <v>1759</v>
      </c>
    </row>
    <row r="12" spans="2:4" ht="25.5" customHeight="1" thickBot="1">
      <c r="B12" s="15" t="s">
        <v>2</v>
      </c>
      <c r="C12" s="60">
        <f>SUM(C13:C16)</f>
        <v>2713034</v>
      </c>
      <c r="D12" s="60">
        <f>D13+D14+D15+D16</f>
        <v>2914825</v>
      </c>
    </row>
    <row r="13" spans="2:4" ht="25.5" customHeight="1">
      <c r="B13" s="2" t="s">
        <v>3</v>
      </c>
      <c r="C13" s="47">
        <v>792502</v>
      </c>
      <c r="D13" s="47">
        <v>615026</v>
      </c>
    </row>
    <row r="14" spans="2:4" ht="25.5" customHeight="1">
      <c r="B14" s="3" t="s">
        <v>20</v>
      </c>
      <c r="C14" s="48">
        <v>1442828</v>
      </c>
      <c r="D14" s="48">
        <v>1863700</v>
      </c>
    </row>
    <row r="15" spans="2:4" ht="25.5" customHeight="1">
      <c r="B15" s="3" t="s">
        <v>21</v>
      </c>
      <c r="C15" s="48">
        <v>269077</v>
      </c>
      <c r="D15" s="48">
        <v>105366</v>
      </c>
    </row>
    <row r="16" spans="2:4" ht="25.5" customHeight="1" thickBot="1">
      <c r="B16" s="4" t="s">
        <v>22</v>
      </c>
      <c r="C16" s="58">
        <v>208627</v>
      </c>
      <c r="D16" s="58">
        <v>330733</v>
      </c>
    </row>
    <row r="17" spans="2:4" ht="25.5" customHeight="1" thickBot="1">
      <c r="B17" s="15" t="s">
        <v>4</v>
      </c>
      <c r="C17" s="60">
        <f>C5+C12</f>
        <v>14667115</v>
      </c>
      <c r="D17" s="60">
        <f>D5+D12</f>
        <v>15100557</v>
      </c>
    </row>
    <row r="18" spans="2:4" ht="25.5" customHeight="1">
      <c r="B18" s="41"/>
      <c r="C18" s="39" t="s">
        <v>154</v>
      </c>
      <c r="D18" s="39" t="s">
        <v>154</v>
      </c>
    </row>
    <row r="19" spans="2:4" ht="25.5" customHeight="1" hidden="1">
      <c r="B19" s="38"/>
      <c r="C19" s="39" t="s">
        <v>154</v>
      </c>
      <c r="D19" s="39" t="s">
        <v>154</v>
      </c>
    </row>
    <row r="20" spans="2:4" ht="25.5" customHeight="1" hidden="1">
      <c r="B20" s="38"/>
      <c r="C20" s="39" t="s">
        <v>154</v>
      </c>
      <c r="D20" s="39" t="s">
        <v>154</v>
      </c>
    </row>
    <row r="21" spans="2:4" ht="25.5" customHeight="1" hidden="1">
      <c r="B21" s="38"/>
      <c r="C21" s="39" t="s">
        <v>154</v>
      </c>
      <c r="D21" s="39" t="s">
        <v>154</v>
      </c>
    </row>
    <row r="22" spans="2:4" ht="25.5" customHeight="1" hidden="1">
      <c r="B22" s="38"/>
      <c r="C22" s="39" t="s">
        <v>154</v>
      </c>
      <c r="D22" s="39" t="s">
        <v>154</v>
      </c>
    </row>
    <row r="23" spans="2:4" ht="25.5" customHeight="1" hidden="1">
      <c r="B23" s="38"/>
      <c r="C23" s="39" t="s">
        <v>154</v>
      </c>
      <c r="D23" s="39" t="s">
        <v>154</v>
      </c>
    </row>
    <row r="24" spans="2:4" ht="25.5" customHeight="1" hidden="1">
      <c r="B24" s="38"/>
      <c r="C24" s="39" t="s">
        <v>154</v>
      </c>
      <c r="D24" s="39" t="s">
        <v>154</v>
      </c>
    </row>
    <row r="25" spans="2:4" ht="25.5" customHeight="1" hidden="1">
      <c r="B25" s="38"/>
      <c r="C25" s="39" t="s">
        <v>154</v>
      </c>
      <c r="D25" s="39" t="s">
        <v>154</v>
      </c>
    </row>
    <row r="26" spans="2:4" ht="25.5" customHeight="1" hidden="1">
      <c r="B26" s="38"/>
      <c r="C26" s="39" t="s">
        <v>154</v>
      </c>
      <c r="D26" s="39" t="s">
        <v>154</v>
      </c>
    </row>
    <row r="27" spans="2:4" ht="25.5" customHeight="1" hidden="1">
      <c r="B27" s="38"/>
      <c r="C27" s="39" t="s">
        <v>154</v>
      </c>
      <c r="D27" s="39" t="s">
        <v>154</v>
      </c>
    </row>
    <row r="28" spans="2:4" ht="25.5" customHeight="1" hidden="1">
      <c r="B28" s="38"/>
      <c r="C28" s="39" t="s">
        <v>154</v>
      </c>
      <c r="D28" s="39" t="s">
        <v>154</v>
      </c>
    </row>
    <row r="29" spans="3:4" ht="12.75" hidden="1">
      <c r="C29" s="39" t="s">
        <v>154</v>
      </c>
      <c r="D29" s="39" t="s">
        <v>154</v>
      </c>
    </row>
    <row r="30" spans="2:4" s="12" customFormat="1" ht="13.5" thickBot="1">
      <c r="B30" s="12" t="s">
        <v>31</v>
      </c>
      <c r="C30" s="39" t="s">
        <v>154</v>
      </c>
      <c r="D30" s="39" t="s">
        <v>154</v>
      </c>
    </row>
    <row r="31" spans="2:4" s="11" customFormat="1" ht="13.5" thickBot="1">
      <c r="B31" s="37" t="s">
        <v>72</v>
      </c>
      <c r="C31" s="71">
        <v>41455</v>
      </c>
      <c r="D31" s="71">
        <v>41274</v>
      </c>
    </row>
    <row r="32" spans="2:5" ht="30" customHeight="1" thickBot="1">
      <c r="B32" s="15" t="s">
        <v>5</v>
      </c>
      <c r="C32" s="60">
        <v>9493669</v>
      </c>
      <c r="D32" s="61">
        <v>9847322</v>
      </c>
      <c r="E32" s="10"/>
    </row>
    <row r="33" spans="2:4" ht="27" customHeight="1" thickBot="1">
      <c r="B33" s="19" t="s">
        <v>60</v>
      </c>
      <c r="C33" s="60">
        <f>SUM(C34:C36)</f>
        <v>9426016</v>
      </c>
      <c r="D33" s="61">
        <f>SUM(D34:D36)</f>
        <v>9777783</v>
      </c>
    </row>
    <row r="34" spans="2:5" ht="25.5" customHeight="1">
      <c r="B34" s="18" t="s">
        <v>14</v>
      </c>
      <c r="C34" s="65">
        <v>3146447</v>
      </c>
      <c r="D34" s="62">
        <v>3146447</v>
      </c>
      <c r="E34" s="1"/>
    </row>
    <row r="35" spans="2:5" ht="25.5" customHeight="1">
      <c r="B35" s="5" t="s">
        <v>23</v>
      </c>
      <c r="C35" s="66">
        <v>4150019</v>
      </c>
      <c r="D35" s="63">
        <v>4509164</v>
      </c>
      <c r="E35" s="1"/>
    </row>
    <row r="36" spans="2:4" ht="25.5" customHeight="1" thickBot="1">
      <c r="B36" s="20" t="s">
        <v>15</v>
      </c>
      <c r="C36" s="67">
        <v>2129550</v>
      </c>
      <c r="D36" s="64">
        <v>2122172</v>
      </c>
    </row>
    <row r="37" spans="2:4" ht="25.5" customHeight="1" thickBot="1">
      <c r="B37" s="15" t="s">
        <v>84</v>
      </c>
      <c r="C37" s="60">
        <v>67653</v>
      </c>
      <c r="D37" s="61">
        <v>69539</v>
      </c>
    </row>
    <row r="38" spans="2:4" ht="25.5" customHeight="1" thickBot="1">
      <c r="B38" s="15" t="s">
        <v>25</v>
      </c>
      <c r="C38" s="60">
        <f>SUM(C39:C42)</f>
        <v>1750140</v>
      </c>
      <c r="D38" s="61">
        <f>SUM(D39:D42)</f>
        <v>1709548</v>
      </c>
    </row>
    <row r="39" spans="2:4" ht="25.5" customHeight="1">
      <c r="B39" s="18" t="s">
        <v>24</v>
      </c>
      <c r="C39" s="65">
        <v>10000</v>
      </c>
      <c r="D39" s="62">
        <v>10000</v>
      </c>
    </row>
    <row r="40" spans="2:4" ht="25.5" customHeight="1">
      <c r="B40" s="5" t="s">
        <v>6</v>
      </c>
      <c r="C40" s="66">
        <v>860140</v>
      </c>
      <c r="D40" s="63">
        <v>926507</v>
      </c>
    </row>
    <row r="41" spans="2:4" ht="25.5" customHeight="1">
      <c r="B41" s="5" t="s">
        <v>7</v>
      </c>
      <c r="C41" s="66">
        <v>711550</v>
      </c>
      <c r="D41" s="63">
        <v>607285</v>
      </c>
    </row>
    <row r="42" spans="2:4" ht="25.5" customHeight="1" thickBot="1">
      <c r="B42" s="20" t="s">
        <v>8</v>
      </c>
      <c r="C42" s="67">
        <v>168450</v>
      </c>
      <c r="D42" s="64">
        <v>165756</v>
      </c>
    </row>
    <row r="43" spans="2:4" ht="25.5" customHeight="1" thickBot="1">
      <c r="B43" s="15" t="s">
        <v>29</v>
      </c>
      <c r="C43" s="60">
        <f>SUM(C44:C49)</f>
        <v>3423306</v>
      </c>
      <c r="D43" s="61">
        <f>SUM(D44:D49)</f>
        <v>3543687</v>
      </c>
    </row>
    <row r="44" spans="2:4" ht="25.5" customHeight="1">
      <c r="B44" s="18" t="s">
        <v>74</v>
      </c>
      <c r="C44" s="65">
        <v>1970256</v>
      </c>
      <c r="D44" s="62">
        <v>2408459</v>
      </c>
    </row>
    <row r="45" spans="2:4" ht="25.5" customHeight="1">
      <c r="B45" s="5" t="s">
        <v>26</v>
      </c>
      <c r="C45" s="66">
        <v>1106796</v>
      </c>
      <c r="D45" s="63">
        <v>1042976</v>
      </c>
    </row>
    <row r="46" spans="2:4" ht="25.5" customHeight="1">
      <c r="B46" s="5" t="s">
        <v>27</v>
      </c>
      <c r="C46" s="66">
        <v>0</v>
      </c>
      <c r="D46" s="63">
        <v>0</v>
      </c>
    </row>
    <row r="47" spans="2:4" ht="25.5" customHeight="1">
      <c r="B47" s="5" t="s">
        <v>28</v>
      </c>
      <c r="C47" s="66">
        <v>291004</v>
      </c>
      <c r="D47" s="63">
        <v>10132</v>
      </c>
    </row>
    <row r="48" spans="2:4" ht="25.5" customHeight="1">
      <c r="B48" s="5" t="s">
        <v>9</v>
      </c>
      <c r="C48" s="66">
        <v>42272</v>
      </c>
      <c r="D48" s="63">
        <v>78487</v>
      </c>
    </row>
    <row r="49" spans="2:4" ht="25.5" customHeight="1" thickBot="1">
      <c r="B49" s="20" t="s">
        <v>10</v>
      </c>
      <c r="C49" s="67">
        <v>12978</v>
      </c>
      <c r="D49" s="64">
        <v>3633</v>
      </c>
    </row>
    <row r="50" spans="2:4" ht="25.5" customHeight="1" thickBot="1">
      <c r="B50" s="15" t="s">
        <v>30</v>
      </c>
      <c r="C50" s="60">
        <f>C38+C43</f>
        <v>5173446</v>
      </c>
      <c r="D50" s="61">
        <f>D38+D43</f>
        <v>5253235</v>
      </c>
    </row>
    <row r="51" spans="2:4" ht="25.5" customHeight="1" thickBot="1">
      <c r="B51" s="15" t="s">
        <v>11</v>
      </c>
      <c r="C51" s="60">
        <v>14667115</v>
      </c>
      <c r="D51" s="61">
        <v>15100557</v>
      </c>
    </row>
  </sheetData>
  <sheetProtection password="F72F" sheet="1" objects="1" scenarios="1"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F55"/>
  <sheetViews>
    <sheetView showGridLines="0" zoomScalePageLayoutView="0" workbookViewId="0" topLeftCell="A1">
      <selection activeCell="C47" sqref="C47:C48"/>
    </sheetView>
  </sheetViews>
  <sheetFormatPr defaultColWidth="9.140625" defaultRowHeight="12.75"/>
  <cols>
    <col min="1" max="1" width="2.421875" style="0" customWidth="1"/>
    <col min="2" max="2" width="32.00390625" style="0" customWidth="1"/>
    <col min="3" max="4" width="18.7109375" style="0" customWidth="1"/>
  </cols>
  <sheetData>
    <row r="1" spans="2:4" ht="15.75" customHeight="1" thickBot="1">
      <c r="B1" s="98" t="s">
        <v>85</v>
      </c>
      <c r="C1" s="101"/>
      <c r="D1" s="102"/>
    </row>
    <row r="2" spans="2:4" ht="13.5" thickBot="1">
      <c r="B2" s="27"/>
      <c r="C2" s="12" t="s">
        <v>154</v>
      </c>
      <c r="D2" s="28" t="s">
        <v>154</v>
      </c>
    </row>
    <row r="3" spans="2:4" ht="13.5" thickBot="1">
      <c r="B3" s="13" t="s">
        <v>72</v>
      </c>
      <c r="C3" s="71">
        <v>41638</v>
      </c>
      <c r="D3" s="71">
        <v>41090</v>
      </c>
    </row>
    <row r="4" spans="2:6" ht="25.5" customHeight="1">
      <c r="B4" s="6" t="s">
        <v>32</v>
      </c>
      <c r="C4" s="49">
        <v>7099658</v>
      </c>
      <c r="D4" s="49">
        <v>6983539</v>
      </c>
      <c r="F4" s="10"/>
    </row>
    <row r="5" spans="2:4" ht="25.5" customHeight="1">
      <c r="B5" s="7" t="s">
        <v>75</v>
      </c>
      <c r="C5" s="48">
        <v>199654</v>
      </c>
      <c r="D5" s="48">
        <v>136767</v>
      </c>
    </row>
    <row r="6" spans="2:4" ht="25.5" customHeight="1">
      <c r="B6" s="29" t="s">
        <v>61</v>
      </c>
      <c r="C6" s="48">
        <v>14550</v>
      </c>
      <c r="D6" s="48">
        <v>3806</v>
      </c>
    </row>
    <row r="7" spans="2:4" ht="25.5" customHeight="1">
      <c r="B7" s="7" t="s">
        <v>62</v>
      </c>
      <c r="C7" s="48">
        <v>2285</v>
      </c>
      <c r="D7" s="48">
        <v>2466</v>
      </c>
    </row>
    <row r="8" spans="2:4" ht="25.5" customHeight="1">
      <c r="B8" s="7" t="s">
        <v>63</v>
      </c>
      <c r="C8" s="48">
        <v>3451035</v>
      </c>
      <c r="D8" s="48">
        <v>3481367</v>
      </c>
    </row>
    <row r="9" spans="2:4" ht="25.5" customHeight="1">
      <c r="B9" s="34" t="s">
        <v>82</v>
      </c>
      <c r="C9" s="48">
        <v>17140</v>
      </c>
      <c r="D9" s="48">
        <v>16860</v>
      </c>
    </row>
    <row r="10" spans="2:4" ht="25.5" customHeight="1">
      <c r="B10" s="7" t="s">
        <v>64</v>
      </c>
      <c r="C10" s="48">
        <v>449975</v>
      </c>
      <c r="D10" s="48">
        <v>437556</v>
      </c>
    </row>
    <row r="11" spans="2:4" ht="25.5" customHeight="1">
      <c r="B11" s="29" t="s">
        <v>65</v>
      </c>
      <c r="C11" s="48">
        <v>0</v>
      </c>
      <c r="D11" s="48">
        <v>0</v>
      </c>
    </row>
    <row r="12" spans="2:4" ht="25.5" customHeight="1">
      <c r="B12" s="7" t="s">
        <v>33</v>
      </c>
      <c r="C12" s="48">
        <v>0</v>
      </c>
      <c r="D12" s="48">
        <v>1628308</v>
      </c>
    </row>
    <row r="13" spans="2:4" ht="25.5" customHeight="1">
      <c r="B13" s="7" t="s">
        <v>34</v>
      </c>
      <c r="C13" s="48">
        <v>18051</v>
      </c>
      <c r="D13" s="48">
        <v>46423</v>
      </c>
    </row>
    <row r="14" spans="2:4" ht="27.75" customHeight="1" thickBot="1">
      <c r="B14" s="35" t="s">
        <v>35</v>
      </c>
      <c r="C14" s="51">
        <v>0</v>
      </c>
      <c r="D14" s="51">
        <v>0</v>
      </c>
    </row>
    <row r="15" spans="2:4" ht="25.5" customHeight="1" thickBot="1">
      <c r="B15" s="15" t="s">
        <v>36</v>
      </c>
      <c r="C15" s="69">
        <v>1838686</v>
      </c>
      <c r="D15" s="69">
        <f>D4+D5+D6+D7-D8-D9-D10-D12-D13</f>
        <v>1516064</v>
      </c>
    </row>
    <row r="16" spans="2:4" ht="25.5" customHeight="1" thickBot="1">
      <c r="B16" s="16" t="s">
        <v>66</v>
      </c>
      <c r="C16" s="49">
        <v>306076</v>
      </c>
      <c r="D16" s="49">
        <v>310272</v>
      </c>
    </row>
    <row r="17" spans="2:4" ht="28.5" customHeight="1" thickBot="1">
      <c r="B17" s="19" t="s">
        <v>67</v>
      </c>
      <c r="C17" s="69">
        <v>1532610</v>
      </c>
      <c r="D17" s="69">
        <f>D15-D16</f>
        <v>1205792</v>
      </c>
    </row>
    <row r="18" spans="2:4" ht="27.75" customHeight="1" thickBot="1">
      <c r="B18" s="35" t="s">
        <v>76</v>
      </c>
      <c r="C18" s="49">
        <v>0</v>
      </c>
      <c r="D18" s="49">
        <v>0</v>
      </c>
    </row>
    <row r="19" spans="2:4" ht="25.5" customHeight="1" thickBot="1">
      <c r="B19" s="15" t="s">
        <v>68</v>
      </c>
      <c r="C19" s="60">
        <v>1532610</v>
      </c>
      <c r="D19" s="60">
        <f>D17</f>
        <v>1205792</v>
      </c>
    </row>
    <row r="20" spans="2:4" ht="25.5" customHeight="1">
      <c r="B20" s="41"/>
      <c r="C20" s="39" t="s">
        <v>154</v>
      </c>
      <c r="D20" s="39" t="s">
        <v>154</v>
      </c>
    </row>
    <row r="21" spans="2:4" ht="25.5" customHeight="1" hidden="1">
      <c r="B21" s="38"/>
      <c r="C21" s="39" t="s">
        <v>154</v>
      </c>
      <c r="D21" s="39" t="s">
        <v>154</v>
      </c>
    </row>
    <row r="22" spans="2:4" ht="25.5" customHeight="1" hidden="1">
      <c r="B22" s="38"/>
      <c r="C22" s="39" t="s">
        <v>154</v>
      </c>
      <c r="D22" s="39" t="s">
        <v>154</v>
      </c>
    </row>
    <row r="23" spans="2:4" ht="25.5" customHeight="1" hidden="1">
      <c r="B23" s="38"/>
      <c r="C23" s="39" t="s">
        <v>154</v>
      </c>
      <c r="D23" s="39" t="s">
        <v>154</v>
      </c>
    </row>
    <row r="24" spans="2:4" ht="25.5" customHeight="1" hidden="1">
      <c r="B24" s="38"/>
      <c r="C24" s="39" t="s">
        <v>154</v>
      </c>
      <c r="D24" s="39" t="s">
        <v>154</v>
      </c>
    </row>
    <row r="25" spans="2:4" ht="25.5" customHeight="1" hidden="1">
      <c r="B25" s="38"/>
      <c r="C25" s="39" t="s">
        <v>154</v>
      </c>
      <c r="D25" s="39" t="s">
        <v>154</v>
      </c>
    </row>
    <row r="26" spans="2:4" ht="25.5" customHeight="1" hidden="1">
      <c r="B26" s="38"/>
      <c r="C26" s="39" t="s">
        <v>154</v>
      </c>
      <c r="D26" s="39" t="s">
        <v>154</v>
      </c>
    </row>
    <row r="27" spans="2:4" ht="25.5" customHeight="1" hidden="1">
      <c r="B27" s="38"/>
      <c r="C27" s="39" t="s">
        <v>154</v>
      </c>
      <c r="D27" s="39" t="s">
        <v>154</v>
      </c>
    </row>
    <row r="28" spans="2:4" ht="25.5" customHeight="1" thickBot="1">
      <c r="B28" s="40" t="s">
        <v>69</v>
      </c>
      <c r="C28" s="31" t="s">
        <v>154</v>
      </c>
      <c r="D28" s="31" t="s">
        <v>154</v>
      </c>
    </row>
    <row r="29" spans="2:4" ht="27.75" customHeight="1">
      <c r="B29" s="33" t="s">
        <v>159</v>
      </c>
      <c r="C29" s="47">
        <v>0</v>
      </c>
      <c r="D29" s="47">
        <v>0</v>
      </c>
    </row>
    <row r="30" spans="2:4" ht="27.75" customHeight="1">
      <c r="B30" s="33" t="s">
        <v>19</v>
      </c>
      <c r="C30" s="47">
        <v>-10698</v>
      </c>
      <c r="D30" s="47">
        <v>50627</v>
      </c>
    </row>
    <row r="31" spans="2:4" ht="27.75" customHeight="1">
      <c r="B31" s="33" t="s">
        <v>81</v>
      </c>
      <c r="C31" s="47">
        <v>0</v>
      </c>
      <c r="D31" s="47">
        <v>0</v>
      </c>
    </row>
    <row r="32" spans="2:4" ht="27.75" customHeight="1">
      <c r="B32" s="33" t="s">
        <v>37</v>
      </c>
      <c r="C32" s="47">
        <v>0</v>
      </c>
      <c r="D32" s="47">
        <v>0</v>
      </c>
    </row>
    <row r="33" spans="2:4" ht="27.75" customHeight="1">
      <c r="B33" s="33" t="s">
        <v>70</v>
      </c>
      <c r="C33" s="47">
        <v>-55559</v>
      </c>
      <c r="D33" s="47">
        <v>0</v>
      </c>
    </row>
    <row r="34" spans="2:4" ht="27.75" customHeight="1">
      <c r="B34" s="33" t="s">
        <v>38</v>
      </c>
      <c r="C34" s="47">
        <v>0</v>
      </c>
      <c r="D34" s="47">
        <v>0</v>
      </c>
    </row>
    <row r="35" spans="2:4" ht="39.75" customHeight="1">
      <c r="B35" s="33" t="s">
        <v>39</v>
      </c>
      <c r="C35" s="47">
        <v>0</v>
      </c>
      <c r="D35" s="47">
        <v>0</v>
      </c>
    </row>
    <row r="36" spans="2:4" ht="27.75" customHeight="1" thickBot="1">
      <c r="B36" s="70" t="s">
        <v>156</v>
      </c>
      <c r="C36" s="68">
        <f>C29+C30+C31+C32+C33+C34+C35</f>
        <v>-66257</v>
      </c>
      <c r="D36" s="68">
        <f>D29+D30+D31+D32+D33+D34+D35</f>
        <v>50627</v>
      </c>
    </row>
    <row r="37" spans="2:4" ht="30" customHeight="1" thickBot="1">
      <c r="B37" s="19" t="s">
        <v>71</v>
      </c>
      <c r="C37" s="68">
        <v>1466353</v>
      </c>
      <c r="D37" s="68">
        <f>D19+D36</f>
        <v>1256419</v>
      </c>
    </row>
    <row r="38" spans="2:4" ht="12" customHeight="1">
      <c r="B38" s="30"/>
      <c r="C38" s="30" t="s">
        <v>154</v>
      </c>
      <c r="D38" s="30" t="s">
        <v>154</v>
      </c>
    </row>
    <row r="39" spans="2:4" ht="25.5" customHeight="1" thickBot="1">
      <c r="B39" s="11" t="s">
        <v>40</v>
      </c>
      <c r="C39" s="11" t="s">
        <v>154</v>
      </c>
      <c r="D39" s="11" t="s">
        <v>154</v>
      </c>
    </row>
    <row r="40" spans="2:4" ht="25.5" customHeight="1">
      <c r="B40" s="6" t="s">
        <v>41</v>
      </c>
      <c r="C40" s="49">
        <v>1525857</v>
      </c>
      <c r="D40" s="49">
        <v>1198880</v>
      </c>
    </row>
    <row r="41" spans="2:4" ht="27.75" customHeight="1" thickBot="1">
      <c r="B41" s="33" t="s">
        <v>83</v>
      </c>
      <c r="C41" s="51">
        <v>6753</v>
      </c>
      <c r="D41" s="51">
        <v>6912</v>
      </c>
    </row>
    <row r="42" spans="2:4" ht="12" customHeight="1">
      <c r="B42" s="30"/>
      <c r="C42" s="30" t="s">
        <v>154</v>
      </c>
      <c r="D42" s="30" t="s">
        <v>154</v>
      </c>
    </row>
    <row r="43" spans="2:4" ht="25.5" customHeight="1" thickBot="1">
      <c r="B43" s="32" t="s">
        <v>78</v>
      </c>
      <c r="C43" s="31" t="s">
        <v>154</v>
      </c>
      <c r="D43" s="31" t="s">
        <v>154</v>
      </c>
    </row>
    <row r="44" spans="2:4" ht="25.5" customHeight="1" thickBot="1">
      <c r="B44" s="17" t="s">
        <v>77</v>
      </c>
      <c r="C44" s="50">
        <v>0</v>
      </c>
      <c r="D44" s="50">
        <v>0</v>
      </c>
    </row>
    <row r="45" spans="2:4" ht="12" customHeight="1">
      <c r="B45" s="11"/>
      <c r="C45" s="11" t="s">
        <v>154</v>
      </c>
      <c r="D45" s="11" t="s">
        <v>154</v>
      </c>
    </row>
    <row r="46" spans="2:4" ht="25.5" customHeight="1" thickBot="1">
      <c r="B46" s="31" t="s">
        <v>42</v>
      </c>
      <c r="C46" s="31" t="s">
        <v>154</v>
      </c>
      <c r="D46" s="31" t="s">
        <v>154</v>
      </c>
    </row>
    <row r="47" spans="2:4" ht="25.5" customHeight="1">
      <c r="B47" s="6" t="s">
        <v>41</v>
      </c>
      <c r="C47" s="49">
        <v>1460367</v>
      </c>
      <c r="D47" s="49">
        <v>1249507</v>
      </c>
    </row>
    <row r="48" spans="2:4" ht="27.75" customHeight="1" thickBot="1">
      <c r="B48" s="36" t="s">
        <v>83</v>
      </c>
      <c r="C48" s="51">
        <v>5986</v>
      </c>
      <c r="D48" s="51">
        <v>6912</v>
      </c>
    </row>
    <row r="49" spans="3:4" ht="21.75" customHeight="1">
      <c r="C49" t="s">
        <v>154</v>
      </c>
      <c r="D49" s="11" t="s">
        <v>154</v>
      </c>
    </row>
    <row r="50" spans="2:4" ht="13.5" thickBot="1">
      <c r="B50" s="31">
        <f>IF('ZÁKLADNÍ ÚDAJE'!E13="Výroční zpráva","Dividendy","")</f>
      </c>
      <c r="C50" s="31" t="s">
        <v>154</v>
      </c>
      <c r="D50" s="31" t="s">
        <v>154</v>
      </c>
    </row>
    <row r="51" spans="2:4" ht="28.5" customHeight="1" thickBot="1">
      <c r="B51" s="8">
        <f>IF('ZÁKLADNÍ ÚDAJE'!E13="Výroční zpráva","Vyplacené","")</f>
      </c>
      <c r="C51" s="51">
        <f>IF('ZÁKLADNÍ ÚDAJE'!E13="Výroční zpráva","0","")</f>
      </c>
      <c r="D51" s="51">
        <f>IF('ZÁKLADNÍ ÚDAJE'!E13="Výroční zpráva","0","")</f>
      </c>
    </row>
    <row r="52" ht="12.75">
      <c r="D52" s="11"/>
    </row>
    <row r="53" ht="12.75">
      <c r="D53" s="11"/>
    </row>
    <row r="54" ht="12.75">
      <c r="D54" s="11"/>
    </row>
    <row r="55" ht="12.75">
      <c r="D55" s="11"/>
    </row>
  </sheetData>
  <sheetProtection password="F72F" sheet="1" objects="1" scenarios="1"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E24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2.421875" style="0" customWidth="1"/>
    <col min="2" max="2" width="39.7109375" style="0" bestFit="1" customWidth="1"/>
    <col min="3" max="4" width="18.7109375" style="0" customWidth="1"/>
  </cols>
  <sheetData>
    <row r="1" spans="2:4" ht="13.5" thickBot="1">
      <c r="B1" s="98" t="s">
        <v>73</v>
      </c>
      <c r="C1" s="99"/>
      <c r="D1" s="100"/>
    </row>
    <row r="2" spans="2:5" ht="13.5" thickBot="1">
      <c r="B2" s="21"/>
      <c r="C2" s="22" t="s">
        <v>154</v>
      </c>
      <c r="D2" s="22" t="s">
        <v>154</v>
      </c>
      <c r="E2" t="s">
        <v>154</v>
      </c>
    </row>
    <row r="3" spans="2:4" ht="13.5" thickBot="1">
      <c r="B3" s="13" t="s">
        <v>72</v>
      </c>
      <c r="C3" s="71">
        <v>41455</v>
      </c>
      <c r="D3" s="71">
        <v>41090</v>
      </c>
    </row>
    <row r="4" spans="2:4" ht="20.25" customHeight="1" thickBot="1">
      <c r="B4" s="26" t="s">
        <v>43</v>
      </c>
      <c r="C4" s="60">
        <v>1800090</v>
      </c>
      <c r="D4" s="60">
        <v>1332953</v>
      </c>
    </row>
    <row r="5" spans="2:4" ht="20.25" customHeight="1">
      <c r="B5" s="23" t="s">
        <v>13</v>
      </c>
      <c r="C5" s="65">
        <v>1838028</v>
      </c>
      <c r="D5" s="65">
        <v>1516064</v>
      </c>
    </row>
    <row r="6" spans="2:4" ht="20.25" customHeight="1">
      <c r="B6" s="24" t="s">
        <v>44</v>
      </c>
      <c r="C6" s="66">
        <v>449975</v>
      </c>
      <c r="D6" s="66">
        <v>437556</v>
      </c>
    </row>
    <row r="7" spans="2:4" ht="20.25" customHeight="1">
      <c r="B7" s="24" t="s">
        <v>45</v>
      </c>
      <c r="C7" s="66">
        <v>-186</v>
      </c>
      <c r="D7" s="66">
        <v>582</v>
      </c>
    </row>
    <row r="8" spans="2:4" ht="20.25" customHeight="1">
      <c r="B8" s="24" t="s">
        <v>12</v>
      </c>
      <c r="C8" s="66">
        <v>-718</v>
      </c>
      <c r="D8" s="66">
        <v>575</v>
      </c>
    </row>
    <row r="9" spans="2:4" ht="20.25" customHeight="1">
      <c r="B9" s="24" t="s">
        <v>46</v>
      </c>
      <c r="C9" s="66">
        <v>-75894</v>
      </c>
      <c r="D9" s="66">
        <v>-303324</v>
      </c>
    </row>
    <row r="10" spans="2:4" ht="20.25" customHeight="1">
      <c r="B10" s="24" t="s">
        <v>47</v>
      </c>
      <c r="C10" s="66">
        <v>0</v>
      </c>
      <c r="D10" s="66">
        <v>0</v>
      </c>
    </row>
    <row r="11" spans="2:4" ht="20.25" customHeight="1">
      <c r="B11" s="24" t="s">
        <v>48</v>
      </c>
      <c r="C11" s="66">
        <v>-259195</v>
      </c>
      <c r="D11" s="66">
        <v>-264770</v>
      </c>
    </row>
    <row r="12" spans="2:4" ht="20.25" customHeight="1" thickBot="1">
      <c r="B12" s="25" t="s">
        <v>49</v>
      </c>
      <c r="C12" s="67">
        <v>-151920</v>
      </c>
      <c r="D12" s="67">
        <v>-53730</v>
      </c>
    </row>
    <row r="13" spans="2:4" ht="20.25" customHeight="1" thickBot="1">
      <c r="B13" s="26" t="s">
        <v>50</v>
      </c>
      <c r="C13" s="60">
        <v>169389</v>
      </c>
      <c r="D13" s="60">
        <v>384637</v>
      </c>
    </row>
    <row r="14" spans="2:4" ht="25.5">
      <c r="B14" s="23" t="s">
        <v>51</v>
      </c>
      <c r="C14" s="65">
        <v>-332263</v>
      </c>
      <c r="D14" s="65">
        <v>-428429</v>
      </c>
    </row>
    <row r="15" spans="2:4" ht="20.25" customHeight="1">
      <c r="B15" s="24" t="s">
        <v>79</v>
      </c>
      <c r="C15" s="66">
        <v>146767</v>
      </c>
      <c r="D15" s="66">
        <v>22790</v>
      </c>
    </row>
    <row r="16" spans="2:4" ht="20.25" customHeight="1" thickBot="1">
      <c r="B16" s="24" t="s">
        <v>80</v>
      </c>
      <c r="C16" s="67">
        <v>16107</v>
      </c>
      <c r="D16" s="67">
        <v>21002</v>
      </c>
    </row>
    <row r="17" spans="2:4" ht="20.25" customHeight="1" thickBot="1">
      <c r="B17" s="26" t="s">
        <v>52</v>
      </c>
      <c r="C17" s="60">
        <v>1508595</v>
      </c>
      <c r="D17" s="60">
        <v>1132021</v>
      </c>
    </row>
    <row r="18" spans="2:4" ht="20.25" customHeight="1">
      <c r="B18" s="23" t="s">
        <v>53</v>
      </c>
      <c r="C18" s="65">
        <v>0</v>
      </c>
      <c r="D18" s="65">
        <v>0</v>
      </c>
    </row>
    <row r="19" spans="2:4" ht="20.25" customHeight="1">
      <c r="B19" s="24" t="s">
        <v>54</v>
      </c>
      <c r="C19" s="66">
        <v>308466</v>
      </c>
      <c r="D19" s="66">
        <v>633253</v>
      </c>
    </row>
    <row r="20" spans="2:4" ht="20.25" customHeight="1">
      <c r="B20" s="24" t="s">
        <v>55</v>
      </c>
      <c r="C20" s="66">
        <v>-1817061</v>
      </c>
      <c r="D20" s="66">
        <v>-1759987</v>
      </c>
    </row>
    <row r="21" spans="2:4" ht="20.25" customHeight="1">
      <c r="B21" s="24" t="s">
        <v>56</v>
      </c>
      <c r="C21" s="66">
        <v>0</v>
      </c>
      <c r="D21" s="66">
        <v>0</v>
      </c>
    </row>
    <row r="22" spans="2:4" ht="26.25" thickBot="1">
      <c r="B22" s="25" t="s">
        <v>57</v>
      </c>
      <c r="C22" s="67">
        <v>-122106</v>
      </c>
      <c r="D22" s="67">
        <v>-183705</v>
      </c>
    </row>
    <row r="23" spans="2:4" ht="30" customHeight="1" thickBot="1">
      <c r="B23" s="26" t="s">
        <v>58</v>
      </c>
      <c r="C23" s="60">
        <v>330733</v>
      </c>
      <c r="D23" s="60">
        <v>444120</v>
      </c>
    </row>
    <row r="24" spans="2:4" ht="30" customHeight="1" thickBot="1">
      <c r="B24" s="26" t="s">
        <v>59</v>
      </c>
      <c r="C24" s="60">
        <v>208627</v>
      </c>
      <c r="D24" s="60">
        <v>260415</v>
      </c>
    </row>
  </sheetData>
  <sheetProtection password="F72F" sheet="1" objects="1" scenarios="1"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2:D27"/>
  <sheetViews>
    <sheetView zoomScalePageLayoutView="0" workbookViewId="0" topLeftCell="A20">
      <selection activeCell="B26" sqref="B26"/>
    </sheetView>
  </sheetViews>
  <sheetFormatPr defaultColWidth="9.140625" defaultRowHeight="12.75"/>
  <cols>
    <col min="2" max="2" width="39.00390625" style="0" customWidth="1"/>
    <col min="3" max="3" width="22.421875" style="0" bestFit="1" customWidth="1"/>
    <col min="4" max="4" width="22.8515625" style="0" bestFit="1" customWidth="1"/>
  </cols>
  <sheetData>
    <row r="1" ht="12.75" hidden="1"/>
    <row r="2" ht="12.75" hidden="1">
      <c r="B2" s="9"/>
    </row>
    <row r="3" ht="13.5" thickBot="1"/>
    <row r="4" spans="2:4" ht="13.5" thickBot="1">
      <c r="B4" s="98" t="s">
        <v>87</v>
      </c>
      <c r="C4" s="101"/>
      <c r="D4" s="102"/>
    </row>
    <row r="5" spans="3:4" ht="12.75">
      <c r="C5" s="42" t="s">
        <v>95</v>
      </c>
      <c r="D5" s="42" t="s">
        <v>96</v>
      </c>
    </row>
    <row r="6" spans="2:4" ht="12.75">
      <c r="B6" s="52" t="s">
        <v>91</v>
      </c>
      <c r="C6" t="s">
        <v>88</v>
      </c>
      <c r="D6" t="s">
        <v>89</v>
      </c>
    </row>
    <row r="7" spans="2:4" ht="25.5">
      <c r="B7" s="57" t="s">
        <v>97</v>
      </c>
      <c r="C7" t="s">
        <v>101</v>
      </c>
      <c r="D7" t="s">
        <v>102</v>
      </c>
    </row>
    <row r="8" ht="12.75">
      <c r="B8" s="52"/>
    </row>
    <row r="9" spans="2:4" ht="25.5">
      <c r="B9" s="57" t="s">
        <v>92</v>
      </c>
      <c r="C9" t="s">
        <v>90</v>
      </c>
      <c r="D9" t="s">
        <v>103</v>
      </c>
    </row>
    <row r="10" spans="2:4" ht="25.5">
      <c r="B10" s="57" t="s">
        <v>93</v>
      </c>
      <c r="C10" t="s">
        <v>104</v>
      </c>
      <c r="D10" t="s">
        <v>105</v>
      </c>
    </row>
    <row r="11" spans="2:4" ht="25.5">
      <c r="B11" s="57" t="s">
        <v>94</v>
      </c>
      <c r="C11" t="s">
        <v>106</v>
      </c>
      <c r="D11" t="s">
        <v>107</v>
      </c>
    </row>
    <row r="12" ht="12.75">
      <c r="B12" s="52"/>
    </row>
    <row r="13" ht="12.75">
      <c r="B13" s="52" t="s">
        <v>98</v>
      </c>
    </row>
    <row r="14" spans="2:4" ht="12.75">
      <c r="B14" s="52" t="s">
        <v>0</v>
      </c>
      <c r="C14" t="s">
        <v>99</v>
      </c>
      <c r="D14" t="s">
        <v>108</v>
      </c>
    </row>
    <row r="15" spans="2:4" ht="12.75">
      <c r="B15" s="52" t="s">
        <v>2</v>
      </c>
      <c r="C15" t="s">
        <v>100</v>
      </c>
      <c r="D15" t="s">
        <v>109</v>
      </c>
    </row>
    <row r="16" spans="2:4" ht="12.75">
      <c r="B16" s="52" t="s">
        <v>25</v>
      </c>
      <c r="C16" t="s">
        <v>126</v>
      </c>
      <c r="D16" t="s">
        <v>127</v>
      </c>
    </row>
    <row r="17" spans="2:4" ht="12.75">
      <c r="B17" s="52" t="s">
        <v>29</v>
      </c>
      <c r="C17" t="s">
        <v>128</v>
      </c>
      <c r="D17" t="s">
        <v>129</v>
      </c>
    </row>
    <row r="18" spans="2:4" ht="25.5">
      <c r="B18" s="57" t="s">
        <v>60</v>
      </c>
      <c r="C18" t="s">
        <v>130</v>
      </c>
      <c r="D18" t="s">
        <v>131</v>
      </c>
    </row>
    <row r="19" ht="13.5" thickBot="1"/>
    <row r="20" spans="2:4" ht="13.5" thickBot="1">
      <c r="B20" s="98" t="s">
        <v>110</v>
      </c>
      <c r="C20" s="101"/>
      <c r="D20" s="102"/>
    </row>
    <row r="21" spans="2:4" ht="25.5">
      <c r="B21" s="57" t="s">
        <v>111</v>
      </c>
      <c r="C21" t="s">
        <v>114</v>
      </c>
      <c r="D21" t="s">
        <v>115</v>
      </c>
    </row>
    <row r="22" spans="2:4" ht="25.5">
      <c r="B22" s="57" t="s">
        <v>112</v>
      </c>
      <c r="C22" t="s">
        <v>116</v>
      </c>
      <c r="D22" t="s">
        <v>117</v>
      </c>
    </row>
    <row r="23" spans="2:4" ht="38.25">
      <c r="B23" s="57" t="s">
        <v>113</v>
      </c>
      <c r="C23" t="s">
        <v>118</v>
      </c>
      <c r="D23" t="s">
        <v>119</v>
      </c>
    </row>
    <row r="24" ht="13.5" thickBot="1"/>
    <row r="25" spans="2:4" ht="13.5" thickBot="1">
      <c r="B25" s="98" t="s">
        <v>73</v>
      </c>
      <c r="C25" s="101"/>
      <c r="D25" s="102"/>
    </row>
    <row r="26" spans="2:4" ht="38.25">
      <c r="B26" s="57" t="s">
        <v>120</v>
      </c>
      <c r="C26" t="s">
        <v>121</v>
      </c>
      <c r="D26" t="s">
        <v>124</v>
      </c>
    </row>
    <row r="27" spans="2:4" ht="51">
      <c r="B27" s="1" t="s">
        <v>122</v>
      </c>
      <c r="C27" t="s">
        <v>123</v>
      </c>
      <c r="D27" t="s">
        <v>125</v>
      </c>
    </row>
  </sheetData>
  <sheetProtection/>
  <mergeCells count="3">
    <mergeCell ref="B4:D4"/>
    <mergeCell ref="B20:D20"/>
    <mergeCell ref="B25:D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A1000"/>
  <sheetViews>
    <sheetView showGridLines="0" zoomScalePageLayoutView="0" workbookViewId="0" topLeftCell="A1">
      <selection activeCell="B49" sqref="B49"/>
    </sheetView>
  </sheetViews>
  <sheetFormatPr defaultColWidth="9.140625" defaultRowHeight="12.75"/>
  <cols>
    <col min="1" max="1" width="9.140625" style="46" customWidth="1"/>
    <col min="2" max="16384" width="9.140625" style="43" customWidth="1"/>
  </cols>
  <sheetData>
    <row r="1" ht="12.75">
      <c r="A1" s="9" t="s">
        <v>153</v>
      </c>
    </row>
    <row r="2" ht="12.75">
      <c r="A2"/>
    </row>
    <row r="3" ht="12.75">
      <c r="A3"/>
    </row>
    <row r="4" ht="12.75">
      <c r="A4"/>
    </row>
    <row r="5" ht="12.75">
      <c r="A5"/>
    </row>
    <row r="6" ht="12.75">
      <c r="A6"/>
    </row>
    <row r="7" ht="12.75">
      <c r="A7"/>
    </row>
    <row r="8" ht="12.75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Jiřina Buřičová</dc:creator>
  <cp:keywords/>
  <dc:description/>
  <cp:lastModifiedBy>Slabenak Jaromir</cp:lastModifiedBy>
  <cp:lastPrinted>2013-08-07T07:50:31Z</cp:lastPrinted>
  <dcterms:created xsi:type="dcterms:W3CDTF">2010-01-21T13:54:55Z</dcterms:created>
  <dcterms:modified xsi:type="dcterms:W3CDTF">2013-08-07T13:47:29Z</dcterms:modified>
  <cp:category/>
  <cp:version/>
  <cp:contentType/>
  <cp:contentStatus/>
</cp:coreProperties>
</file>